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/>
  </bookViews>
  <sheets>
    <sheet name="отчет" sheetId="2" r:id="rId1"/>
    <sheet name="план" sheetId="5" r:id="rId2"/>
  </sheets>
  <calcPr calcId="125725"/>
</workbook>
</file>

<file path=xl/calcChain.xml><?xml version="1.0" encoding="utf-8"?>
<calcChain xmlns="http://schemas.openxmlformats.org/spreadsheetml/2006/main">
  <c r="E23" i="5"/>
  <c r="G13" i="2" l="1"/>
  <c r="F22" i="5" l="1"/>
  <c r="F21"/>
  <c r="F19"/>
  <c r="F18"/>
  <c r="F17"/>
  <c r="F16"/>
  <c r="F15"/>
  <c r="F14"/>
  <c r="F13"/>
  <c r="F12"/>
  <c r="F11"/>
  <c r="F20" s="1"/>
  <c r="F10"/>
  <c r="F23" l="1"/>
  <c r="D8" i="2"/>
</calcChain>
</file>

<file path=xl/sharedStrings.xml><?xml version="1.0" encoding="utf-8"?>
<sst xmlns="http://schemas.openxmlformats.org/spreadsheetml/2006/main" count="181" uniqueCount="132">
  <si>
    <t>Площадь  МОП</t>
  </si>
  <si>
    <t>№ п/п</t>
  </si>
  <si>
    <t>Наименование работ и услуг</t>
  </si>
  <si>
    <t>Услуги УК по управлению и обслуживанию МКД в т.ч.</t>
  </si>
  <si>
    <t>2</t>
  </si>
  <si>
    <t>3</t>
  </si>
  <si>
    <t>4</t>
  </si>
  <si>
    <t>Уборка подъездов</t>
  </si>
  <si>
    <t>5</t>
  </si>
  <si>
    <t>6</t>
  </si>
  <si>
    <t>Договор на внутригазовое обслуживание</t>
  </si>
  <si>
    <t>9</t>
  </si>
  <si>
    <t>10</t>
  </si>
  <si>
    <t>Аварийное обслуживание</t>
  </si>
  <si>
    <t>Канализация</t>
  </si>
  <si>
    <t>Количество месяцев в отчетном периоде</t>
  </si>
  <si>
    <t>Утверждаю</t>
  </si>
  <si>
    <t>__________________  Косьяненко Е.Ю.</t>
  </si>
  <si>
    <t>Отчет  о выполненных работах по содержанию общего имущества</t>
  </si>
  <si>
    <t>Тариф(руб)</t>
  </si>
  <si>
    <t>Сумма начисленно за отчетный период(руб)</t>
  </si>
  <si>
    <t>Сумма получена за отчетный период(руб)</t>
  </si>
  <si>
    <t>Ед.изм.</t>
  </si>
  <si>
    <t>Цена руб</t>
  </si>
  <si>
    <t>Колич.</t>
  </si>
  <si>
    <t>Периодичность</t>
  </si>
  <si>
    <t>Стоимость работ</t>
  </si>
  <si>
    <t>(услуг) руб</t>
  </si>
  <si>
    <t>м2</t>
  </si>
  <si>
    <t>Выполнение стандартов управления МКД</t>
  </si>
  <si>
    <t>Расчет платы по лицевым счетам и выпуск единого платежного документа</t>
  </si>
  <si>
    <t>Паспортный стол</t>
  </si>
  <si>
    <t>Движение денежных средств</t>
  </si>
  <si>
    <t>Ремонт здания</t>
  </si>
  <si>
    <t>Электроснабжение</t>
  </si>
  <si>
    <t>Система ЦО</t>
  </si>
  <si>
    <t>Система ХВС</t>
  </si>
  <si>
    <t>Инженерные сети (регламентные работы ,резерв на аварийное обслуживание)</t>
  </si>
  <si>
    <t>Обследование ВДГО</t>
  </si>
  <si>
    <t>Договор на обслуживание вентканалов</t>
  </si>
  <si>
    <t>Обследование вентканалов</t>
  </si>
  <si>
    <t>Дератизация</t>
  </si>
  <si>
    <t>Уборка территории с асфальтовым покрытием</t>
  </si>
  <si>
    <t>Всего выполнено работ, оказано услуг за отчетный период</t>
  </si>
  <si>
    <t xml:space="preserve">СОИ холодная вода  на МОП </t>
  </si>
  <si>
    <t xml:space="preserve">СОИ электричество на МОП </t>
  </si>
  <si>
    <t xml:space="preserve">СОИ ГВС МОП </t>
  </si>
  <si>
    <t>Получена оплата за отчетный период на сумму</t>
  </si>
  <si>
    <t>шт.</t>
  </si>
  <si>
    <t>руб</t>
  </si>
  <si>
    <t>Полезная площадь</t>
  </si>
  <si>
    <t>усл</t>
  </si>
  <si>
    <t>шт</t>
  </si>
  <si>
    <t>м2/мес</t>
  </si>
  <si>
    <t>7</t>
  </si>
  <si>
    <t xml:space="preserve">Содержание придомовой территории </t>
  </si>
  <si>
    <t>Уборка контейнерной площадки</t>
  </si>
  <si>
    <t>ВСЕГО с СОИ</t>
  </si>
  <si>
    <t>ФИНАНСОВЫЙ РЕЗУЛЬТАТ</t>
  </si>
  <si>
    <t>акты</t>
  </si>
  <si>
    <t>Обследование дымовентканалов</t>
  </si>
  <si>
    <t>Согласно ПП РФ № 290</t>
  </si>
  <si>
    <t>акт</t>
  </si>
  <si>
    <t>Окос газона</t>
  </si>
  <si>
    <t>м3</t>
  </si>
  <si>
    <t>Исполнитель__________________</t>
  </si>
  <si>
    <t>8</t>
  </si>
  <si>
    <t>Ген.директор ООО "Мастер- Сервис"</t>
  </si>
  <si>
    <t>Санитарное содержание территории без асфальтового покрытия</t>
  </si>
  <si>
    <t xml:space="preserve">Ген. директор ООО "Мастер-Сервис" </t>
  </si>
  <si>
    <t>_________________ Косьяненко  Е.Ю.</t>
  </si>
  <si>
    <t>МКД  адрес: Литейная , дом 29</t>
  </si>
  <si>
    <t>Полезная площадь  м2</t>
  </si>
  <si>
    <t>Тариф (руб)</t>
  </si>
  <si>
    <t>Количество месяцев</t>
  </si>
  <si>
    <t>№</t>
  </si>
  <si>
    <t>Наименование вида работ:</t>
  </si>
  <si>
    <t>Содержание работ</t>
  </si>
  <si>
    <t>Ед. изм.</t>
  </si>
  <si>
    <t>тариф за 1 м2</t>
  </si>
  <si>
    <t>Стоимость руб</t>
  </si>
  <si>
    <t>Выполнение стандартов управления  МКД (расходы на управление)</t>
  </si>
  <si>
    <t>Согласно Правилам,утвержденным  ПП РФ от 15.05.2013г № 416 (Раздел II)ПОСТОЯННО</t>
  </si>
  <si>
    <t>м2 площади</t>
  </si>
  <si>
    <t>Услуга РЦ , ведение сайтов УК и ГИС ЖКХ</t>
  </si>
  <si>
    <t>Ведение паспортного учета, печать квитанций и абонентское обслуживание</t>
  </si>
  <si>
    <t>Работы по содержанию и ремонту   инженерно-технического обеспечения МОП</t>
  </si>
  <si>
    <t>Согласно Перечню, утвержденному ПП РФ от 03.04.2013г №290(пп.1-20, за искл. Пп.7/8.7/9) ПОСТОЯННО</t>
  </si>
  <si>
    <t xml:space="preserve">Аварийное - диспетчерское обслуживание </t>
  </si>
  <si>
    <t>Согласно Перечню, утвержденному ПП РФ от 15.05.2013г №416  (Раздел IV)  КРУГЛОСУТОЧНО</t>
  </si>
  <si>
    <t>Техническое обслуживание внутридомового газового оборудования</t>
  </si>
  <si>
    <t>Согласно Перечню, утвержденному ПП РФ от 03.04.2013г №290 (пп. 1-20, за искл. Пп7/8, 7/9) ПОСТОЯННО</t>
  </si>
  <si>
    <t>Работы по содержанию земельного участка и благоустройства</t>
  </si>
  <si>
    <t>Согласно Перечню, утвержденному ПП РФ от 03.04.2013г №290 (пп. 24,25)в ручную.</t>
  </si>
  <si>
    <t>Дератизация и дизенсекция</t>
  </si>
  <si>
    <t>Согласно Перечню, утвержденному ПП РФ от 03.04.2013г №290 (п. 23/5)</t>
  </si>
  <si>
    <t>Обслуживание  и вентканалов</t>
  </si>
  <si>
    <t>Согласно Перечню, утвержденному ПП РФ от 03.04.2013г №290 (п. 15)</t>
  </si>
  <si>
    <t>Работы по содержанию помещений, входящих в состав общего имущества в МКД</t>
  </si>
  <si>
    <t>Согласно Перечню, утвержденному ПП РФ от 03.04.2013г №290 (п. 23/1-4) По доп. Решению собственников.</t>
  </si>
  <si>
    <t>Работы по содержанию и текущему ремонту конструктивных элементов ЗДАНИЯ</t>
  </si>
  <si>
    <t xml:space="preserve"> СОИ холодная вода  на МОП </t>
  </si>
  <si>
    <t>итого с ресурсами на СОИ</t>
  </si>
  <si>
    <t>Подписи строн:</t>
  </si>
  <si>
    <t xml:space="preserve"> Представитель МКД ____________</t>
  </si>
  <si>
    <t>Исполнитель  экономист УК _______________</t>
  </si>
  <si>
    <t>Вывоз не бытового мусора</t>
  </si>
  <si>
    <t>Долг СП перед УК в сумме руб на 01.01.2023г</t>
  </si>
  <si>
    <t xml:space="preserve"> г.Тула , ул Литейная , д.29 за  2023 год</t>
  </si>
  <si>
    <t>Ремонт входа технического подполья</t>
  </si>
  <si>
    <t>Изготовление и установка отлива на вход.козырек под.8</t>
  </si>
  <si>
    <t>Ремонт огражения лестничных клеток</t>
  </si>
  <si>
    <t>Окраска ограждения газонов</t>
  </si>
  <si>
    <t>Ремонт оконных рам под.2эт.2</t>
  </si>
  <si>
    <t>м.кв</t>
  </si>
  <si>
    <t>Подсыпка пескосолянной смесью</t>
  </si>
  <si>
    <t>Услуги спецтехники (Автовышка)</t>
  </si>
  <si>
    <t>маш\час</t>
  </si>
  <si>
    <t>Удаление деревьев на дворовой территории</t>
  </si>
  <si>
    <t>Кронирование деревьев</t>
  </si>
  <si>
    <t>Очистка снега , наледи, сосулек</t>
  </si>
  <si>
    <t>м.п</t>
  </si>
  <si>
    <t>Услуга спецтехники(январь)</t>
  </si>
  <si>
    <t>Услуга спецтехники(ноябрь, декабрь)</t>
  </si>
  <si>
    <t>Задолженность на 01.01.2023г.(руб)</t>
  </si>
  <si>
    <t>Задолженнность на 01.01.2024 г</t>
  </si>
  <si>
    <t>Перерасчет СОИ электроэнергии</t>
  </si>
  <si>
    <t>Оплачены работы  (услуги) за 2023 г.</t>
  </si>
  <si>
    <t>Долг СП перед УК в сумме руб на 01.01.2024 г</t>
  </si>
  <si>
    <t>План    работ (услуг ) согласно  договора управления  на  2024год</t>
  </si>
  <si>
    <t>Итого  работ (услуг)необходимо  выполнить в соответствии с требованиями  законодательства РФ в 2024 г</t>
  </si>
  <si>
    <t xml:space="preserve">Ремонт ступеней </t>
  </si>
</sst>
</file>

<file path=xl/styles.xml><?xml version="1.0" encoding="utf-8"?>
<styleSheet xmlns="http://schemas.openxmlformats.org/spreadsheetml/2006/main">
  <numFmts count="4">
    <numFmt numFmtId="164" formatCode="_-* #,##0.00&quot;р.&quot;_-;\-* #,##0.00&quot;р.&quot;_-;_-* &quot;-&quot;??&quot;р.&quot;_-;_-@_-"/>
    <numFmt numFmtId="165" formatCode="#,##0.000"/>
    <numFmt numFmtId="166" formatCode="0.000"/>
    <numFmt numFmtId="167" formatCode="#,##0.0"/>
  </numFmts>
  <fonts count="30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i/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b/>
      <sz val="8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2"/>
      <color theme="0"/>
      <name val="Calibri"/>
      <family val="2"/>
      <charset val="204"/>
      <scheme val="minor"/>
    </font>
    <font>
      <sz val="10"/>
      <color theme="0"/>
      <name val="Calibri"/>
      <family val="2"/>
      <charset val="204"/>
      <scheme val="minor"/>
    </font>
    <font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i/>
      <sz val="8"/>
      <color theme="1"/>
      <name val="Calibri"/>
      <family val="2"/>
      <charset val="204"/>
      <scheme val="minor"/>
    </font>
    <font>
      <sz val="9"/>
      <name val="Arial"/>
      <family val="2"/>
      <charset val="204"/>
    </font>
    <font>
      <sz val="8"/>
      <name val="Arial"/>
      <family val="2"/>
      <charset val="204"/>
    </font>
    <font>
      <sz val="9"/>
      <color theme="1"/>
      <name val="Arial"/>
      <family val="2"/>
      <charset val="204"/>
    </font>
    <font>
      <sz val="8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b/>
      <sz val="8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i/>
      <sz val="10"/>
      <name val="Times New Roman"/>
      <family val="1"/>
      <charset val="204"/>
    </font>
    <font>
      <i/>
      <sz val="10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6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55">
    <xf numFmtId="0" fontId="0" fillId="0" borderId="0" xfId="0"/>
    <xf numFmtId="0" fontId="0" fillId="0" borderId="0" xfId="0" applyBorder="1"/>
    <xf numFmtId="0" fontId="4" fillId="0" borderId="0" xfId="0" applyFont="1" applyBorder="1" applyAlignment="1">
      <alignment horizontal="left" wrapText="1"/>
    </xf>
    <xf numFmtId="0" fontId="4" fillId="0" borderId="0" xfId="0" applyFont="1" applyBorder="1" applyAlignment="1">
      <alignment horizontal="center" wrapText="1"/>
    </xf>
    <xf numFmtId="0" fontId="4" fillId="0" borderId="0" xfId="0" applyFont="1" applyBorder="1" applyAlignment="1"/>
    <xf numFmtId="0" fontId="6" fillId="0" borderId="0" xfId="0" applyFont="1" applyBorder="1" applyAlignment="1">
      <alignment horizontal="center" wrapText="1"/>
    </xf>
    <xf numFmtId="0" fontId="7" fillId="0" borderId="0" xfId="0" applyFont="1" applyBorder="1"/>
    <xf numFmtId="0" fontId="3" fillId="0" borderId="0" xfId="0" applyFont="1" applyBorder="1" applyAlignment="1"/>
    <xf numFmtId="0" fontId="4" fillId="0" borderId="0" xfId="0" applyFont="1" applyBorder="1"/>
    <xf numFmtId="4" fontId="4" fillId="0" borderId="0" xfId="0" applyNumberFormat="1" applyFont="1" applyBorder="1"/>
    <xf numFmtId="0" fontId="10" fillId="0" borderId="0" xfId="0" applyFont="1"/>
    <xf numFmtId="0" fontId="8" fillId="0" borderId="0" xfId="0" applyFont="1" applyBorder="1" applyAlignment="1">
      <alignment horizontal="left" wrapText="1"/>
    </xf>
    <xf numFmtId="0" fontId="8" fillId="0" borderId="0" xfId="0" applyFont="1" applyBorder="1"/>
    <xf numFmtId="0" fontId="13" fillId="0" borderId="0" xfId="0" applyFont="1" applyBorder="1" applyAlignment="1"/>
    <xf numFmtId="0" fontId="14" fillId="0" borderId="0" xfId="0" applyFont="1" applyBorder="1"/>
    <xf numFmtId="0" fontId="13" fillId="0" borderId="0" xfId="0" applyFont="1" applyBorder="1"/>
    <xf numFmtId="0" fontId="12" fillId="0" borderId="0" xfId="0" applyFont="1" applyBorder="1" applyAlignment="1">
      <alignment horizontal="left" vertical="center" wrapText="1"/>
    </xf>
    <xf numFmtId="0" fontId="15" fillId="3" borderId="7" xfId="0" applyFont="1" applyFill="1" applyBorder="1" applyAlignment="1"/>
    <xf numFmtId="0" fontId="15" fillId="3" borderId="8" xfId="0" applyFont="1" applyFill="1" applyBorder="1" applyAlignment="1"/>
    <xf numFmtId="4" fontId="15" fillId="3" borderId="8" xfId="0" applyNumberFormat="1" applyFont="1" applyFill="1" applyBorder="1" applyAlignment="1"/>
    <xf numFmtId="3" fontId="15" fillId="3" borderId="9" xfId="0" applyNumberFormat="1" applyFont="1" applyFill="1" applyBorder="1" applyAlignment="1">
      <alignment horizontal="center" vertical="center"/>
    </xf>
    <xf numFmtId="0" fontId="15" fillId="3" borderId="11" xfId="0" applyFont="1" applyFill="1" applyBorder="1" applyAlignment="1"/>
    <xf numFmtId="0" fontId="15" fillId="3" borderId="12" xfId="0" applyFont="1" applyFill="1" applyBorder="1" applyAlignment="1"/>
    <xf numFmtId="4" fontId="15" fillId="3" borderId="12" xfId="0" applyNumberFormat="1" applyFont="1" applyFill="1" applyBorder="1" applyAlignment="1"/>
    <xf numFmtId="3" fontId="15" fillId="3" borderId="13" xfId="0" applyNumberFormat="1" applyFont="1" applyFill="1" applyBorder="1" applyAlignment="1">
      <alignment horizontal="center" vertical="center"/>
    </xf>
    <xf numFmtId="165" fontId="10" fillId="0" borderId="5" xfId="0" applyNumberFormat="1" applyFont="1" applyBorder="1" applyAlignment="1">
      <alignment horizontal="center" vertical="center"/>
    </xf>
    <xf numFmtId="4" fontId="10" fillId="0" borderId="5" xfId="0" applyNumberFormat="1" applyFont="1" applyBorder="1" applyAlignment="1">
      <alignment horizontal="center" vertical="center"/>
    </xf>
    <xf numFmtId="4" fontId="10" fillId="0" borderId="6" xfId="0" applyNumberFormat="1" applyFont="1" applyBorder="1" applyAlignment="1">
      <alignment horizontal="right" vertical="center"/>
    </xf>
    <xf numFmtId="165" fontId="10" fillId="0" borderId="5" xfId="0" applyNumberFormat="1" applyFont="1" applyBorder="1" applyAlignment="1">
      <alignment horizontal="center"/>
    </xf>
    <xf numFmtId="165" fontId="10" fillId="0" borderId="5" xfId="0" applyNumberFormat="1" applyFont="1" applyBorder="1"/>
    <xf numFmtId="165" fontId="11" fillId="4" borderId="5" xfId="0" applyNumberFormat="1" applyFont="1" applyFill="1" applyBorder="1" applyAlignment="1">
      <alignment horizontal="center" vertical="center"/>
    </xf>
    <xf numFmtId="165" fontId="10" fillId="0" borderId="5" xfId="0" applyNumberFormat="1" applyFont="1" applyFill="1" applyBorder="1" applyAlignment="1">
      <alignment horizontal="center" vertical="center"/>
    </xf>
    <xf numFmtId="2" fontId="10" fillId="0" borderId="5" xfId="0" applyNumberFormat="1" applyFont="1" applyFill="1" applyBorder="1"/>
    <xf numFmtId="165" fontId="10" fillId="0" borderId="0" xfId="0" applyNumberFormat="1" applyFont="1" applyFill="1" applyBorder="1" applyAlignment="1">
      <alignment horizontal="center" vertical="center"/>
    </xf>
    <xf numFmtId="2" fontId="10" fillId="0" borderId="0" xfId="0" applyNumberFormat="1" applyFont="1" applyFill="1" applyBorder="1"/>
    <xf numFmtId="0" fontId="11" fillId="0" borderId="5" xfId="0" applyFont="1" applyBorder="1" applyAlignment="1">
      <alignment horizontal="center" vertical="center"/>
    </xf>
    <xf numFmtId="49" fontId="11" fillId="0" borderId="5" xfId="0" applyNumberFormat="1" applyFont="1" applyBorder="1" applyAlignment="1">
      <alignment horizontal="right" vertical="center"/>
    </xf>
    <xf numFmtId="49" fontId="10" fillId="0" borderId="5" xfId="0" applyNumberFormat="1" applyFont="1" applyBorder="1" applyAlignment="1">
      <alignment horizontal="center" vertical="center"/>
    </xf>
    <xf numFmtId="49" fontId="10" fillId="0" borderId="5" xfId="0" applyNumberFormat="1" applyFont="1" applyBorder="1" applyAlignment="1">
      <alignment horizontal="right"/>
    </xf>
    <xf numFmtId="0" fontId="10" fillId="0" borderId="5" xfId="0" applyFont="1" applyBorder="1"/>
    <xf numFmtId="0" fontId="10" fillId="3" borderId="5" xfId="0" applyFont="1" applyFill="1" applyBorder="1"/>
    <xf numFmtId="0" fontId="6" fillId="0" borderId="0" xfId="0" applyFont="1" applyBorder="1"/>
    <xf numFmtId="0" fontId="0" fillId="0" borderId="0" xfId="0" applyAlignment="1">
      <alignment horizontal="center"/>
    </xf>
    <xf numFmtId="0" fontId="5" fillId="0" borderId="0" xfId="0" applyFont="1" applyBorder="1" applyAlignment="1">
      <alignment horizontal="left" wrapText="1"/>
    </xf>
    <xf numFmtId="4" fontId="8" fillId="0" borderId="5" xfId="0" applyNumberFormat="1" applyFont="1" applyBorder="1" applyAlignment="1"/>
    <xf numFmtId="4" fontId="8" fillId="0" borderId="5" xfId="0" applyNumberFormat="1" applyFont="1" applyBorder="1"/>
    <xf numFmtId="3" fontId="8" fillId="0" borderId="5" xfId="0" applyNumberFormat="1" applyFont="1" applyBorder="1"/>
    <xf numFmtId="0" fontId="2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vertical="center" wrapText="1"/>
    </xf>
    <xf numFmtId="164" fontId="7" fillId="3" borderId="5" xfId="1" applyFont="1" applyFill="1" applyBorder="1" applyAlignment="1">
      <alignment vertical="center" wrapText="1"/>
    </xf>
    <xf numFmtId="164" fontId="7" fillId="3" borderId="5" xfId="1" applyFont="1" applyFill="1" applyBorder="1" applyAlignment="1">
      <alignment horizontal="left" vertical="center" wrapText="1"/>
    </xf>
    <xf numFmtId="0" fontId="7" fillId="3" borderId="5" xfId="0" applyFont="1" applyFill="1" applyBorder="1" applyAlignment="1">
      <alignment horizontal="left" vertical="center" wrapText="1"/>
    </xf>
    <xf numFmtId="0" fontId="12" fillId="3" borderId="5" xfId="0" applyFont="1" applyFill="1" applyBorder="1" applyAlignment="1">
      <alignment horizontal="right" vertical="center" wrapText="1"/>
    </xf>
    <xf numFmtId="0" fontId="12" fillId="0" borderId="5" xfId="0" applyFont="1" applyBorder="1" applyAlignment="1">
      <alignment horizontal="right" vertical="center" wrapText="1"/>
    </xf>
    <xf numFmtId="164" fontId="12" fillId="3" borderId="5" xfId="1" applyFont="1" applyFill="1" applyBorder="1" applyAlignment="1">
      <alignment horizontal="right" vertical="center" wrapText="1"/>
    </xf>
    <xf numFmtId="3" fontId="10" fillId="0" borderId="5" xfId="0" applyNumberFormat="1" applyFont="1" applyBorder="1" applyAlignment="1">
      <alignment horizontal="right" vertical="center"/>
    </xf>
    <xf numFmtId="4" fontId="8" fillId="5" borderId="5" xfId="0" applyNumberFormat="1" applyFont="1" applyFill="1" applyBorder="1"/>
    <xf numFmtId="165" fontId="17" fillId="0" borderId="5" xfId="0" applyNumberFormat="1" applyFont="1" applyBorder="1" applyAlignment="1">
      <alignment horizontal="center"/>
    </xf>
    <xf numFmtId="3" fontId="10" fillId="0" borderId="5" xfId="0" applyNumberFormat="1" applyFont="1" applyBorder="1" applyAlignment="1">
      <alignment horizontal="center" vertical="center"/>
    </xf>
    <xf numFmtId="0" fontId="10" fillId="0" borderId="5" xfId="0" applyNumberFormat="1" applyFont="1" applyBorder="1" applyAlignment="1">
      <alignment horizontal="center" vertical="center"/>
    </xf>
    <xf numFmtId="4" fontId="10" fillId="0" borderId="6" xfId="0" applyNumberFormat="1" applyFont="1" applyBorder="1" applyAlignment="1">
      <alignment horizontal="center" vertical="center"/>
    </xf>
    <xf numFmtId="4" fontId="10" fillId="3" borderId="5" xfId="0" applyNumberFormat="1" applyFont="1" applyFill="1" applyBorder="1" applyAlignment="1">
      <alignment horizontal="center" vertical="center"/>
    </xf>
    <xf numFmtId="4" fontId="8" fillId="3" borderId="5" xfId="0" applyNumberFormat="1" applyFont="1" applyFill="1" applyBorder="1"/>
    <xf numFmtId="2" fontId="10" fillId="0" borderId="5" xfId="0" applyNumberFormat="1" applyFont="1" applyFill="1" applyBorder="1" applyAlignment="1">
      <alignment horizontal="center"/>
    </xf>
    <xf numFmtId="0" fontId="7" fillId="3" borderId="5" xfId="0" applyFont="1" applyFill="1" applyBorder="1" applyAlignment="1">
      <alignment vertical="center" wrapText="1"/>
    </xf>
    <xf numFmtId="4" fontId="6" fillId="0" borderId="5" xfId="0" applyNumberFormat="1" applyFont="1" applyBorder="1" applyAlignment="1">
      <alignment horizontal="right" vertical="center"/>
    </xf>
    <xf numFmtId="0" fontId="11" fillId="0" borderId="0" xfId="0" applyFont="1"/>
    <xf numFmtId="4" fontId="11" fillId="0" borderId="5" xfId="0" applyNumberFormat="1" applyFont="1" applyBorder="1" applyAlignment="1">
      <alignment horizontal="right" vertical="center"/>
    </xf>
    <xf numFmtId="49" fontId="11" fillId="0" borderId="4" xfId="0" applyNumberFormat="1" applyFont="1" applyBorder="1" applyAlignment="1">
      <alignment horizontal="right" vertical="center"/>
    </xf>
    <xf numFmtId="165" fontId="10" fillId="0" borderId="4" xfId="0" applyNumberFormat="1" applyFont="1" applyBorder="1" applyAlignment="1">
      <alignment horizontal="center"/>
    </xf>
    <xf numFmtId="0" fontId="10" fillId="0" borderId="4" xfId="0" applyNumberFormat="1" applyFont="1" applyBorder="1" applyAlignment="1">
      <alignment horizontal="center" vertical="center"/>
    </xf>
    <xf numFmtId="0" fontId="10" fillId="0" borderId="6" xfId="0" applyFont="1" applyBorder="1"/>
    <xf numFmtId="165" fontId="10" fillId="0" borderId="6" xfId="0" applyNumberFormat="1" applyFont="1" applyFill="1" applyBorder="1" applyAlignment="1">
      <alignment horizontal="center" vertical="center"/>
    </xf>
    <xf numFmtId="2" fontId="10" fillId="0" borderId="6" xfId="0" applyNumberFormat="1" applyFont="1" applyFill="1" applyBorder="1"/>
    <xf numFmtId="4" fontId="10" fillId="0" borderId="6" xfId="0" applyNumberFormat="1" applyFont="1" applyFill="1" applyBorder="1"/>
    <xf numFmtId="0" fontId="11" fillId="4" borderId="5" xfId="0" applyFont="1" applyFill="1" applyBorder="1" applyAlignment="1">
      <alignment horizontal="center" vertical="center"/>
    </xf>
    <xf numFmtId="0" fontId="11" fillId="4" borderId="5" xfId="0" applyFont="1" applyFill="1" applyBorder="1" applyAlignment="1">
      <alignment horizontal="center" vertical="center" wrapText="1"/>
    </xf>
    <xf numFmtId="4" fontId="10" fillId="3" borderId="5" xfId="0" applyNumberFormat="1" applyFont="1" applyFill="1" applyBorder="1" applyAlignment="1">
      <alignment horizontal="right" vertical="center"/>
    </xf>
    <xf numFmtId="4" fontId="9" fillId="0" borderId="5" xfId="0" applyNumberFormat="1" applyFont="1" applyBorder="1" applyAlignment="1">
      <alignment horizontal="right" vertical="center"/>
    </xf>
    <xf numFmtId="2" fontId="10" fillId="0" borderId="10" xfId="0" applyNumberFormat="1" applyFont="1" applyFill="1" applyBorder="1"/>
    <xf numFmtId="49" fontId="11" fillId="0" borderId="5" xfId="0" applyNumberFormat="1" applyFont="1" applyBorder="1" applyAlignment="1">
      <alignment horizontal="center" vertical="center" wrapText="1"/>
    </xf>
    <xf numFmtId="2" fontId="9" fillId="0" borderId="5" xfId="0" applyNumberFormat="1" applyFont="1" applyBorder="1" applyAlignment="1">
      <alignment horizontal="right"/>
    </xf>
    <xf numFmtId="2" fontId="2" fillId="0" borderId="5" xfId="0" applyNumberFormat="1" applyFont="1" applyBorder="1" applyAlignment="1">
      <alignment vertical="center"/>
    </xf>
    <xf numFmtId="2" fontId="0" fillId="0" borderId="5" xfId="0" applyNumberFormat="1" applyBorder="1" applyAlignment="1">
      <alignment horizontal="right" vertical="center"/>
    </xf>
    <xf numFmtId="2" fontId="2" fillId="0" borderId="5" xfId="0" applyNumberFormat="1" applyFont="1" applyBorder="1" applyAlignment="1">
      <alignment horizontal="right" vertical="center"/>
    </xf>
    <xf numFmtId="2" fontId="0" fillId="0" borderId="5" xfId="0" applyNumberFormat="1" applyFont="1" applyBorder="1" applyAlignment="1">
      <alignment horizontal="right" vertical="center"/>
    </xf>
    <xf numFmtId="4" fontId="10" fillId="0" borderId="0" xfId="0" applyNumberFormat="1" applyFont="1" applyBorder="1" applyAlignment="1">
      <alignment horizontal="right" vertical="center"/>
    </xf>
    <xf numFmtId="3" fontId="10" fillId="0" borderId="0" xfId="0" applyNumberFormat="1" applyFont="1" applyBorder="1" applyAlignment="1">
      <alignment horizontal="right" vertical="center"/>
    </xf>
    <xf numFmtId="0" fontId="0" fillId="0" borderId="0" xfId="0" applyAlignment="1"/>
    <xf numFmtId="0" fontId="9" fillId="0" borderId="0" xfId="0" applyFont="1" applyAlignment="1"/>
    <xf numFmtId="0" fontId="10" fillId="0" borderId="0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4" fontId="10" fillId="0" borderId="0" xfId="0" applyNumberFormat="1" applyFont="1" applyAlignment="1">
      <alignment horizontal="right" vertical="center" wrapText="1"/>
    </xf>
    <xf numFmtId="4" fontId="0" fillId="0" borderId="0" xfId="0" applyNumberFormat="1" applyAlignment="1"/>
    <xf numFmtId="0" fontId="17" fillId="0" borderId="0" xfId="0" applyFont="1" applyBorder="1" applyAlignment="1">
      <alignment horizontal="right" vertical="center" wrapText="1"/>
    </xf>
    <xf numFmtId="0" fontId="10" fillId="0" borderId="0" xfId="0" applyFont="1" applyBorder="1" applyAlignment="1">
      <alignment vertical="center"/>
    </xf>
    <xf numFmtId="0" fontId="18" fillId="0" borderId="5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left" vertical="center" wrapText="1"/>
    </xf>
    <xf numFmtId="0" fontId="20" fillId="3" borderId="5" xfId="0" applyFont="1" applyFill="1" applyBorder="1" applyAlignment="1">
      <alignment horizontal="center" vertical="center" wrapText="1"/>
    </xf>
    <xf numFmtId="4" fontId="19" fillId="3" borderId="5" xfId="0" applyNumberFormat="1" applyFont="1" applyFill="1" applyBorder="1" applyAlignment="1">
      <alignment horizontal="center" vertical="center" wrapText="1"/>
    </xf>
    <xf numFmtId="0" fontId="21" fillId="0" borderId="5" xfId="0" applyFont="1" applyBorder="1" applyAlignment="1">
      <alignment horizontal="left" vertical="center" wrapText="1"/>
    </xf>
    <xf numFmtId="2" fontId="20" fillId="3" borderId="5" xfId="0" applyNumberFormat="1" applyFont="1" applyFill="1" applyBorder="1" applyAlignment="1">
      <alignment horizontal="center" vertical="center" wrapText="1"/>
    </xf>
    <xf numFmtId="166" fontId="22" fillId="3" borderId="5" xfId="0" applyNumberFormat="1" applyFont="1" applyFill="1" applyBorder="1" applyAlignment="1">
      <alignment horizontal="center" vertical="center"/>
    </xf>
    <xf numFmtId="0" fontId="22" fillId="0" borderId="5" xfId="0" applyFont="1" applyBorder="1" applyAlignment="1">
      <alignment horizontal="right"/>
    </xf>
    <xf numFmtId="0" fontId="22" fillId="0" borderId="5" xfId="0" applyFont="1" applyBorder="1" applyAlignment="1">
      <alignment horizontal="center" vertical="center"/>
    </xf>
    <xf numFmtId="4" fontId="18" fillId="3" borderId="5" xfId="0" applyNumberFormat="1" applyFont="1" applyFill="1" applyBorder="1" applyAlignment="1">
      <alignment horizontal="center" vertical="center"/>
    </xf>
    <xf numFmtId="4" fontId="19" fillId="3" borderId="5" xfId="0" applyNumberFormat="1" applyFont="1" applyFill="1" applyBorder="1" applyAlignment="1">
      <alignment horizontal="center" vertical="center"/>
    </xf>
    <xf numFmtId="0" fontId="22" fillId="0" borderId="5" xfId="0" applyFont="1" applyBorder="1" applyAlignment="1">
      <alignment horizontal="left" vertical="center"/>
    </xf>
    <xf numFmtId="4" fontId="22" fillId="3" borderId="5" xfId="0" applyNumberFormat="1" applyFont="1" applyFill="1" applyBorder="1" applyAlignment="1">
      <alignment horizontal="center" vertical="center"/>
    </xf>
    <xf numFmtId="4" fontId="22" fillId="3" borderId="5" xfId="0" applyNumberFormat="1" applyFont="1" applyFill="1" applyBorder="1" applyAlignment="1"/>
    <xf numFmtId="0" fontId="23" fillId="0" borderId="14" xfId="0" applyFont="1" applyBorder="1" applyAlignment="1"/>
    <xf numFmtId="4" fontId="22" fillId="3" borderId="15" xfId="0" applyNumberFormat="1" applyFont="1" applyFill="1" applyBorder="1" applyAlignment="1">
      <alignment horizontal="right"/>
    </xf>
    <xf numFmtId="4" fontId="24" fillId="3" borderId="16" xfId="0" applyNumberFormat="1" applyFont="1" applyFill="1" applyBorder="1" applyAlignment="1">
      <alignment horizontal="right" vertical="center"/>
    </xf>
    <xf numFmtId="0" fontId="25" fillId="0" borderId="5" xfId="0" applyFont="1" applyBorder="1" applyAlignment="1">
      <alignment horizontal="center" vertical="center" wrapText="1"/>
    </xf>
    <xf numFmtId="4" fontId="25" fillId="0" borderId="5" xfId="0" applyNumberFormat="1" applyFont="1" applyBorder="1" applyAlignment="1">
      <alignment horizontal="center" vertical="center" wrapText="1"/>
    </xf>
    <xf numFmtId="0" fontId="23" fillId="0" borderId="0" xfId="0" applyFont="1" applyBorder="1" applyAlignment="1"/>
    <xf numFmtId="4" fontId="22" fillId="3" borderId="0" xfId="0" applyNumberFormat="1" applyFont="1" applyFill="1" applyBorder="1" applyAlignment="1">
      <alignment horizontal="right"/>
    </xf>
    <xf numFmtId="4" fontId="22" fillId="3" borderId="0" xfId="0" applyNumberFormat="1" applyFont="1" applyFill="1" applyBorder="1" applyAlignment="1"/>
    <xf numFmtId="0" fontId="23" fillId="3" borderId="0" xfId="0" applyFont="1" applyFill="1" applyAlignment="1"/>
    <xf numFmtId="4" fontId="26" fillId="3" borderId="0" xfId="0" applyNumberFormat="1" applyFont="1" applyFill="1" applyBorder="1" applyAlignment="1">
      <alignment horizontal="left"/>
    </xf>
    <xf numFmtId="0" fontId="7" fillId="0" borderId="0" xfId="0" applyFont="1" applyFill="1" applyBorder="1"/>
    <xf numFmtId="4" fontId="0" fillId="0" borderId="0" xfId="0" applyNumberFormat="1"/>
    <xf numFmtId="0" fontId="27" fillId="0" borderId="5" xfId="0" applyFont="1" applyBorder="1" applyAlignment="1">
      <alignment horizontal="center"/>
    </xf>
    <xf numFmtId="2" fontId="27" fillId="0" borderId="5" xfId="0" applyNumberFormat="1" applyFont="1" applyBorder="1" applyAlignment="1">
      <alignment horizontal="center" vertical="center"/>
    </xf>
    <xf numFmtId="0" fontId="27" fillId="0" borderId="5" xfId="0" applyFont="1" applyBorder="1" applyAlignment="1">
      <alignment horizontal="center" vertical="center"/>
    </xf>
    <xf numFmtId="3" fontId="10" fillId="3" borderId="5" xfId="0" applyNumberFormat="1" applyFont="1" applyFill="1" applyBorder="1" applyAlignment="1">
      <alignment horizontal="center" vertical="center"/>
    </xf>
    <xf numFmtId="0" fontId="16" fillId="3" borderId="17" xfId="0" applyFont="1" applyFill="1" applyBorder="1" applyAlignment="1"/>
    <xf numFmtId="165" fontId="17" fillId="0" borderId="6" xfId="0" applyNumberFormat="1" applyFont="1" applyBorder="1" applyAlignment="1">
      <alignment horizontal="center" vertical="center"/>
    </xf>
    <xf numFmtId="165" fontId="17" fillId="0" borderId="5" xfId="0" applyNumberFormat="1" applyFont="1" applyBorder="1" applyAlignment="1">
      <alignment horizontal="center" vertical="center"/>
    </xf>
    <xf numFmtId="164" fontId="5" fillId="3" borderId="6" xfId="1" applyFont="1" applyFill="1" applyBorder="1" applyAlignment="1">
      <alignment horizontal="right" vertical="center" wrapText="1"/>
    </xf>
    <xf numFmtId="0" fontId="28" fillId="3" borderId="5" xfId="0" applyFont="1" applyFill="1" applyBorder="1" applyAlignment="1">
      <alignment horizontal="right" vertical="center" wrapText="1"/>
    </xf>
    <xf numFmtId="0" fontId="29" fillId="0" borderId="5" xfId="0" applyFont="1" applyBorder="1" applyAlignment="1">
      <alignment horizontal="right"/>
    </xf>
    <xf numFmtId="0" fontId="29" fillId="0" borderId="5" xfId="0" applyFont="1" applyBorder="1" applyAlignment="1">
      <alignment horizontal="right" wrapText="1"/>
    </xf>
    <xf numFmtId="167" fontId="10" fillId="0" borderId="5" xfId="0" applyNumberFormat="1" applyFont="1" applyBorder="1" applyAlignment="1">
      <alignment horizontal="center" vertical="center"/>
    </xf>
    <xf numFmtId="0" fontId="12" fillId="3" borderId="0" xfId="0" applyFont="1" applyFill="1" applyBorder="1" applyAlignment="1">
      <alignment horizontal="right" vertical="center" wrapText="1"/>
    </xf>
    <xf numFmtId="0" fontId="10" fillId="0" borderId="0" xfId="0" applyFont="1" applyBorder="1"/>
    <xf numFmtId="3" fontId="10" fillId="0" borderId="6" xfId="0" applyNumberFormat="1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/>
    <xf numFmtId="0" fontId="2" fillId="2" borderId="5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/>
    </xf>
    <xf numFmtId="0" fontId="18" fillId="0" borderId="0" xfId="0" applyFont="1" applyAlignment="1">
      <alignment horizontal="center" wrapText="1"/>
    </xf>
    <xf numFmtId="0" fontId="22" fillId="0" borderId="5" xfId="0" applyFont="1" applyBorder="1" applyAlignment="1">
      <alignment horizontal="left" wrapText="1"/>
    </xf>
    <xf numFmtId="0" fontId="9" fillId="0" borderId="5" xfId="0" applyFont="1" applyBorder="1" applyAlignment="1">
      <alignment horizontal="left" vertical="center"/>
    </xf>
  </cellXfs>
  <cellStyles count="2">
    <cellStyle name="Денежный" xfId="1" builtinId="4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72"/>
  <sheetViews>
    <sheetView tabSelected="1" workbookViewId="0">
      <selection activeCell="I8" sqref="I8"/>
    </sheetView>
  </sheetViews>
  <sheetFormatPr defaultRowHeight="15"/>
  <cols>
    <col min="1" max="1" width="3.85546875" customWidth="1"/>
    <col min="2" max="2" width="41.5703125" customWidth="1"/>
    <col min="3" max="3" width="7.5703125" customWidth="1"/>
    <col min="4" max="4" width="10" customWidth="1"/>
    <col min="5" max="5" width="9.85546875" customWidth="1"/>
    <col min="6" max="6" width="9.28515625" customWidth="1"/>
    <col min="7" max="7" width="16.42578125" customWidth="1"/>
  </cols>
  <sheetData>
    <row r="1" spans="1:7">
      <c r="E1" s="143" t="s">
        <v>16</v>
      </c>
      <c r="F1" s="143"/>
    </row>
    <row r="2" spans="1:7">
      <c r="E2" s="143" t="s">
        <v>67</v>
      </c>
      <c r="F2" s="143"/>
      <c r="G2" s="144"/>
    </row>
    <row r="3" spans="1:7">
      <c r="E3" s="143" t="s">
        <v>17</v>
      </c>
      <c r="F3" s="143"/>
      <c r="G3" s="144"/>
    </row>
    <row r="5" spans="1:7">
      <c r="A5" s="143" t="s">
        <v>18</v>
      </c>
      <c r="B5" s="143"/>
      <c r="C5" s="143"/>
      <c r="D5" s="143"/>
      <c r="E5" s="143"/>
      <c r="F5" s="143"/>
    </row>
    <row r="6" spans="1:7">
      <c r="A6" s="143" t="s">
        <v>108</v>
      </c>
      <c r="B6" s="143"/>
      <c r="C6" s="143"/>
      <c r="D6" s="143"/>
      <c r="E6" s="143"/>
      <c r="F6" s="143"/>
    </row>
    <row r="7" spans="1:7" ht="14.25" customHeight="1">
      <c r="A7" s="42"/>
      <c r="B7" s="42"/>
      <c r="C7" s="42"/>
      <c r="D7" s="42"/>
      <c r="E7" s="42"/>
      <c r="F7" s="42"/>
    </row>
    <row r="8" spans="1:7" ht="18.75" customHeight="1">
      <c r="A8" s="1"/>
      <c r="B8" s="2" t="s">
        <v>19</v>
      </c>
      <c r="C8" s="3"/>
      <c r="D8" s="13" t="e">
        <f>#REF!+#REF!</f>
        <v>#REF!</v>
      </c>
      <c r="E8" s="4"/>
      <c r="F8" s="4"/>
      <c r="G8" s="44">
        <v>15.6</v>
      </c>
    </row>
    <row r="9" spans="1:7">
      <c r="A9" s="1"/>
      <c r="B9" s="43" t="s">
        <v>50</v>
      </c>
      <c r="C9" s="5"/>
      <c r="D9" s="14"/>
      <c r="E9" s="6"/>
      <c r="F9" s="6"/>
      <c r="G9" s="45">
        <v>5589.9</v>
      </c>
    </row>
    <row r="10" spans="1:7" ht="12.75" customHeight="1">
      <c r="A10" s="1"/>
      <c r="B10" s="43" t="s">
        <v>124</v>
      </c>
      <c r="C10" s="5"/>
      <c r="D10" s="14"/>
      <c r="E10" s="6"/>
      <c r="F10" s="6"/>
      <c r="G10" s="62">
        <v>42036.56</v>
      </c>
    </row>
    <row r="11" spans="1:7">
      <c r="A11" s="1"/>
      <c r="B11" s="43" t="s">
        <v>20</v>
      </c>
      <c r="C11" s="5"/>
      <c r="D11" s="14"/>
      <c r="E11" s="6"/>
      <c r="F11" s="6"/>
      <c r="G11" s="62">
        <v>1104201.2</v>
      </c>
    </row>
    <row r="12" spans="1:7" ht="14.25" customHeight="1">
      <c r="A12" s="1"/>
      <c r="B12" s="43" t="s">
        <v>21</v>
      </c>
      <c r="C12" s="5"/>
      <c r="D12" s="14"/>
      <c r="E12" s="6"/>
      <c r="F12" s="6"/>
      <c r="G12" s="62">
        <v>1130614.5</v>
      </c>
    </row>
    <row r="13" spans="1:7">
      <c r="A13" s="1"/>
      <c r="B13" s="43" t="s">
        <v>125</v>
      </c>
      <c r="C13" s="5"/>
      <c r="D13" s="14"/>
      <c r="E13" s="6"/>
      <c r="F13" s="6"/>
      <c r="G13" s="56">
        <f>G10+G11-G12</f>
        <v>15623.260000000009</v>
      </c>
    </row>
    <row r="14" spans="1:7" ht="14.25" customHeight="1">
      <c r="A14" s="7"/>
      <c r="B14" s="16" t="s">
        <v>0</v>
      </c>
      <c r="C14" s="4"/>
      <c r="D14" s="15">
        <v>331.7</v>
      </c>
      <c r="E14" s="8"/>
      <c r="F14" s="41"/>
      <c r="G14" s="45">
        <v>513.70000000000005</v>
      </c>
    </row>
    <row r="15" spans="1:7" ht="17.25" customHeight="1" thickBot="1">
      <c r="A15" s="7"/>
      <c r="B15" s="11" t="s">
        <v>15</v>
      </c>
      <c r="C15" s="4"/>
      <c r="D15" s="12"/>
      <c r="E15" s="12"/>
      <c r="F15" s="9"/>
      <c r="G15" s="46">
        <v>12</v>
      </c>
    </row>
    <row r="16" spans="1:7" ht="15" customHeight="1">
      <c r="A16" s="146" t="s">
        <v>1</v>
      </c>
      <c r="B16" s="148" t="s">
        <v>2</v>
      </c>
      <c r="C16" s="150" t="s">
        <v>22</v>
      </c>
      <c r="D16" s="145" t="s">
        <v>24</v>
      </c>
      <c r="E16" s="141" t="s">
        <v>23</v>
      </c>
      <c r="F16" s="145" t="s">
        <v>25</v>
      </c>
      <c r="G16" s="47" t="s">
        <v>26</v>
      </c>
    </row>
    <row r="17" spans="1:7">
      <c r="A17" s="147"/>
      <c r="B17" s="149"/>
      <c r="C17" s="141"/>
      <c r="D17" s="145"/>
      <c r="E17" s="142"/>
      <c r="F17" s="145"/>
      <c r="G17" s="47" t="s">
        <v>27</v>
      </c>
    </row>
    <row r="18" spans="1:7" ht="25.5">
      <c r="A18" s="35">
        <v>1</v>
      </c>
      <c r="B18" s="48" t="s">
        <v>3</v>
      </c>
      <c r="C18" s="25"/>
      <c r="D18" s="26"/>
      <c r="E18" s="27"/>
      <c r="F18" s="55"/>
      <c r="G18" s="82"/>
    </row>
    <row r="19" spans="1:7" ht="17.25" customHeight="1">
      <c r="A19" s="36"/>
      <c r="B19" s="53" t="s">
        <v>29</v>
      </c>
      <c r="C19" s="25" t="s">
        <v>28</v>
      </c>
      <c r="D19" s="26">
        <v>5589.9</v>
      </c>
      <c r="E19" s="60">
        <v>2.9</v>
      </c>
      <c r="F19" s="58">
        <v>12</v>
      </c>
      <c r="G19" s="84">
        <v>194528.52</v>
      </c>
    </row>
    <row r="20" spans="1:7" ht="25.5" customHeight="1">
      <c r="A20" s="37" t="s">
        <v>4</v>
      </c>
      <c r="B20" s="49" t="s">
        <v>30</v>
      </c>
      <c r="C20" s="28"/>
      <c r="D20" s="26"/>
      <c r="E20" s="60"/>
      <c r="F20" s="58"/>
      <c r="G20" s="84">
        <v>61688.58</v>
      </c>
    </row>
    <row r="21" spans="1:7" ht="18" customHeight="1">
      <c r="A21" s="37"/>
      <c r="B21" s="54" t="s">
        <v>31</v>
      </c>
      <c r="C21" s="28" t="s">
        <v>48</v>
      </c>
      <c r="D21" s="58">
        <v>196</v>
      </c>
      <c r="E21" s="60">
        <v>7</v>
      </c>
      <c r="F21" s="58">
        <v>12</v>
      </c>
      <c r="G21" s="83">
        <v>16464</v>
      </c>
    </row>
    <row r="22" spans="1:7" ht="18.75" customHeight="1">
      <c r="A22" s="37"/>
      <c r="B22" s="54" t="s">
        <v>32</v>
      </c>
      <c r="C22" s="28" t="s">
        <v>49</v>
      </c>
      <c r="D22" s="61">
        <v>1130614.5</v>
      </c>
      <c r="E22" s="60">
        <v>0.04</v>
      </c>
      <c r="F22" s="59">
        <v>1</v>
      </c>
      <c r="G22" s="83">
        <v>45224.58</v>
      </c>
    </row>
    <row r="23" spans="1:7" ht="18" customHeight="1">
      <c r="A23" s="37" t="s">
        <v>5</v>
      </c>
      <c r="B23" s="50" t="s">
        <v>33</v>
      </c>
      <c r="C23" s="57"/>
      <c r="D23" s="26"/>
      <c r="E23" s="60"/>
      <c r="F23" s="59"/>
      <c r="G23" s="84">
        <v>106177.54800000001</v>
      </c>
    </row>
    <row r="24" spans="1:7" ht="16.5" customHeight="1">
      <c r="A24" s="37"/>
      <c r="B24" s="133" t="s">
        <v>109</v>
      </c>
      <c r="C24" s="131" t="s">
        <v>48</v>
      </c>
      <c r="D24" s="60">
        <v>1</v>
      </c>
      <c r="E24" s="60">
        <v>58600</v>
      </c>
      <c r="F24" s="59" t="s">
        <v>62</v>
      </c>
      <c r="G24" s="83">
        <v>58600</v>
      </c>
    </row>
    <row r="25" spans="1:7" ht="16.5" customHeight="1">
      <c r="A25" s="37"/>
      <c r="B25" s="134" t="s">
        <v>110</v>
      </c>
      <c r="C25" s="131" t="s">
        <v>48</v>
      </c>
      <c r="D25" s="60">
        <v>2</v>
      </c>
      <c r="E25" s="60">
        <v>6326</v>
      </c>
      <c r="F25" s="59" t="s">
        <v>62</v>
      </c>
      <c r="G25" s="83">
        <v>12652</v>
      </c>
    </row>
    <row r="26" spans="1:7" ht="16.5" customHeight="1">
      <c r="A26" s="37"/>
      <c r="B26" s="135" t="s">
        <v>111</v>
      </c>
      <c r="C26" s="126" t="s">
        <v>28</v>
      </c>
      <c r="D26" s="126">
        <v>2</v>
      </c>
      <c r="E26" s="127">
        <v>2354.0520000000001</v>
      </c>
      <c r="F26" s="59" t="s">
        <v>62</v>
      </c>
      <c r="G26" s="83">
        <v>4708.1040000000003</v>
      </c>
    </row>
    <row r="27" spans="1:7" ht="32.25" customHeight="1">
      <c r="A27" s="37"/>
      <c r="B27" s="136" t="s">
        <v>112</v>
      </c>
      <c r="C27" s="126" t="s">
        <v>28</v>
      </c>
      <c r="D27" s="128">
        <v>26.6</v>
      </c>
      <c r="E27" s="127">
        <v>456.3</v>
      </c>
      <c r="F27" s="59" t="s">
        <v>62</v>
      </c>
      <c r="G27" s="83">
        <v>12137.580000000002</v>
      </c>
    </row>
    <row r="28" spans="1:7" ht="32.25" customHeight="1">
      <c r="A28" s="37"/>
      <c r="B28" s="135" t="s">
        <v>113</v>
      </c>
      <c r="C28" s="126" t="s">
        <v>114</v>
      </c>
      <c r="D28" s="126">
        <v>2</v>
      </c>
      <c r="E28" s="127">
        <v>739.93200000000002</v>
      </c>
      <c r="F28" s="59" t="s">
        <v>62</v>
      </c>
      <c r="G28" s="83">
        <v>1479.864</v>
      </c>
    </row>
    <row r="29" spans="1:7" ht="32.25" customHeight="1">
      <c r="A29" s="37"/>
      <c r="B29" s="133" t="s">
        <v>120</v>
      </c>
      <c r="C29" s="131" t="s">
        <v>121</v>
      </c>
      <c r="D29" s="60">
        <v>80</v>
      </c>
      <c r="E29" s="60">
        <v>95</v>
      </c>
      <c r="F29" s="59" t="s">
        <v>62</v>
      </c>
      <c r="G29" s="83">
        <v>7600</v>
      </c>
    </row>
    <row r="30" spans="1:7" ht="32.25" customHeight="1">
      <c r="A30" s="37"/>
      <c r="B30" s="133" t="s">
        <v>131</v>
      </c>
      <c r="C30" s="131" t="s">
        <v>48</v>
      </c>
      <c r="D30" s="60">
        <v>1</v>
      </c>
      <c r="E30" s="60">
        <v>9000</v>
      </c>
      <c r="F30" s="59">
        <v>1</v>
      </c>
      <c r="G30" s="83">
        <v>9000</v>
      </c>
    </row>
    <row r="31" spans="1:7" ht="25.5" customHeight="1">
      <c r="A31" s="37" t="s">
        <v>6</v>
      </c>
      <c r="B31" s="49" t="s">
        <v>37</v>
      </c>
      <c r="C31" s="28"/>
      <c r="D31" s="58"/>
      <c r="E31" s="60"/>
      <c r="F31" s="59"/>
      <c r="G31" s="84">
        <v>286212.255</v>
      </c>
    </row>
    <row r="32" spans="1:7" ht="15.75" customHeight="1">
      <c r="A32" s="38"/>
      <c r="B32" s="52" t="s">
        <v>34</v>
      </c>
      <c r="C32" s="57" t="s">
        <v>51</v>
      </c>
      <c r="D32" s="58">
        <v>1</v>
      </c>
      <c r="E32" s="60" t="s">
        <v>59</v>
      </c>
      <c r="F32" s="58">
        <v>12</v>
      </c>
      <c r="G32" s="83">
        <v>53881.859999999993</v>
      </c>
    </row>
    <row r="33" spans="1:7" ht="15.75" customHeight="1">
      <c r="A33" s="38"/>
      <c r="B33" s="52" t="s">
        <v>35</v>
      </c>
      <c r="C33" s="57" t="s">
        <v>51</v>
      </c>
      <c r="D33" s="58">
        <v>1</v>
      </c>
      <c r="E33" s="60" t="s">
        <v>59</v>
      </c>
      <c r="F33" s="58">
        <v>12</v>
      </c>
      <c r="G33" s="83">
        <v>159900.75</v>
      </c>
    </row>
    <row r="34" spans="1:7" ht="13.5" customHeight="1">
      <c r="A34" s="38"/>
      <c r="B34" s="52" t="s">
        <v>36</v>
      </c>
      <c r="C34" s="57" t="s">
        <v>51</v>
      </c>
      <c r="D34" s="58">
        <v>1</v>
      </c>
      <c r="E34" s="60" t="s">
        <v>59</v>
      </c>
      <c r="F34" s="58">
        <v>12</v>
      </c>
      <c r="G34" s="83">
        <v>13727.769999999999</v>
      </c>
    </row>
    <row r="35" spans="1:7" ht="15" customHeight="1">
      <c r="A35" s="38"/>
      <c r="B35" s="52" t="s">
        <v>14</v>
      </c>
      <c r="C35" s="57" t="s">
        <v>51</v>
      </c>
      <c r="D35" s="58">
        <v>1</v>
      </c>
      <c r="E35" s="60" t="s">
        <v>59</v>
      </c>
      <c r="F35" s="58">
        <v>12</v>
      </c>
      <c r="G35" s="83">
        <v>58701.875</v>
      </c>
    </row>
    <row r="36" spans="1:7" ht="15" customHeight="1">
      <c r="A36" s="37" t="s">
        <v>8</v>
      </c>
      <c r="B36" s="51" t="s">
        <v>13</v>
      </c>
      <c r="C36" s="57" t="s">
        <v>51</v>
      </c>
      <c r="D36" s="26">
        <v>5589.9</v>
      </c>
      <c r="E36" s="60">
        <v>0.78</v>
      </c>
      <c r="F36" s="58">
        <v>12</v>
      </c>
      <c r="G36" s="84">
        <v>52321.464000000007</v>
      </c>
    </row>
    <row r="37" spans="1:7" ht="21" customHeight="1">
      <c r="A37" s="37" t="s">
        <v>9</v>
      </c>
      <c r="B37" s="51" t="s">
        <v>10</v>
      </c>
      <c r="C37" s="29"/>
      <c r="D37" s="26"/>
      <c r="E37" s="60"/>
      <c r="F37" s="59"/>
      <c r="G37" s="84"/>
    </row>
    <row r="38" spans="1:7" ht="15" customHeight="1">
      <c r="A38" s="37"/>
      <c r="B38" s="52" t="s">
        <v>38</v>
      </c>
      <c r="C38" s="57" t="s">
        <v>51</v>
      </c>
      <c r="D38" s="26">
        <v>1</v>
      </c>
      <c r="E38" s="60">
        <v>72198.44</v>
      </c>
      <c r="F38" s="59">
        <v>1</v>
      </c>
      <c r="G38" s="84">
        <v>72198.44</v>
      </c>
    </row>
    <row r="39" spans="1:7" ht="15" customHeight="1">
      <c r="A39" s="37" t="s">
        <v>54</v>
      </c>
      <c r="B39" s="51" t="s">
        <v>39</v>
      </c>
      <c r="C39" s="57"/>
      <c r="D39" s="26"/>
      <c r="E39" s="60"/>
      <c r="F39" s="59"/>
      <c r="G39" s="84">
        <v>17963</v>
      </c>
    </row>
    <row r="40" spans="1:7" ht="15" customHeight="1">
      <c r="A40" s="37"/>
      <c r="B40" s="52" t="s">
        <v>40</v>
      </c>
      <c r="C40" s="57" t="s">
        <v>52</v>
      </c>
      <c r="D40" s="58">
        <v>115</v>
      </c>
      <c r="E40" s="60">
        <v>13.68</v>
      </c>
      <c r="F40" s="59">
        <v>4</v>
      </c>
      <c r="G40" s="85">
        <v>6292.8</v>
      </c>
    </row>
    <row r="41" spans="1:7" ht="15" customHeight="1">
      <c r="A41" s="37"/>
      <c r="B41" s="52" t="s">
        <v>60</v>
      </c>
      <c r="C41" s="57" t="s">
        <v>52</v>
      </c>
      <c r="D41" s="58">
        <v>115</v>
      </c>
      <c r="E41" s="60">
        <v>25.37</v>
      </c>
      <c r="F41" s="59">
        <v>4</v>
      </c>
      <c r="G41" s="85">
        <v>11670.2</v>
      </c>
    </row>
    <row r="42" spans="1:7" ht="15" customHeight="1">
      <c r="A42" s="37" t="s">
        <v>66</v>
      </c>
      <c r="B42" s="48" t="s">
        <v>41</v>
      </c>
      <c r="C42" s="57" t="s">
        <v>51</v>
      </c>
      <c r="D42" s="26">
        <v>5589.9</v>
      </c>
      <c r="E42" s="60">
        <v>0.13</v>
      </c>
      <c r="F42" s="58">
        <v>12</v>
      </c>
      <c r="G42" s="84">
        <v>8720.2440000000006</v>
      </c>
    </row>
    <row r="43" spans="1:7" ht="15.75" customHeight="1">
      <c r="A43" s="37" t="s">
        <v>11</v>
      </c>
      <c r="B43" s="51" t="s">
        <v>7</v>
      </c>
      <c r="C43" s="28"/>
      <c r="D43" s="26"/>
      <c r="E43" s="60"/>
      <c r="F43" s="59"/>
      <c r="G43" s="84"/>
    </row>
    <row r="44" spans="1:7" ht="15.75" customHeight="1">
      <c r="A44" s="37"/>
      <c r="B44" s="52" t="s">
        <v>61</v>
      </c>
      <c r="C44" s="28" t="s">
        <v>53</v>
      </c>
      <c r="D44" s="26">
        <v>5589.9</v>
      </c>
      <c r="E44" s="60">
        <v>1.42</v>
      </c>
      <c r="F44" s="58">
        <v>12</v>
      </c>
      <c r="G44" s="84">
        <v>95251.895999999993</v>
      </c>
    </row>
    <row r="45" spans="1:7" ht="15" customHeight="1">
      <c r="A45" s="80" t="s">
        <v>12</v>
      </c>
      <c r="B45" s="64" t="s">
        <v>55</v>
      </c>
      <c r="C45" s="25"/>
      <c r="D45" s="26"/>
      <c r="E45" s="60"/>
      <c r="F45" s="59"/>
      <c r="G45" s="84">
        <v>260842</v>
      </c>
    </row>
    <row r="46" spans="1:7" ht="28.5" customHeight="1">
      <c r="A46" s="68"/>
      <c r="B46" s="52" t="s">
        <v>42</v>
      </c>
      <c r="C46" s="28" t="s">
        <v>53</v>
      </c>
      <c r="D46" s="26">
        <v>1071</v>
      </c>
      <c r="E46" s="60">
        <v>5.4</v>
      </c>
      <c r="F46" s="70">
        <v>11</v>
      </c>
      <c r="G46" s="83">
        <v>63617.400000000009</v>
      </c>
    </row>
    <row r="47" spans="1:7" ht="28.5" customHeight="1">
      <c r="A47" s="68"/>
      <c r="B47" s="52" t="s">
        <v>42</v>
      </c>
      <c r="C47" s="25" t="s">
        <v>53</v>
      </c>
      <c r="D47" s="26">
        <v>1071</v>
      </c>
      <c r="E47" s="60">
        <v>6.2</v>
      </c>
      <c r="F47" s="70">
        <v>1</v>
      </c>
      <c r="G47" s="83">
        <v>6640.2</v>
      </c>
    </row>
    <row r="48" spans="1:7" ht="15.75" customHeight="1">
      <c r="A48" s="36"/>
      <c r="B48" s="53" t="s">
        <v>56</v>
      </c>
      <c r="C48" s="28" t="s">
        <v>48</v>
      </c>
      <c r="D48" s="58">
        <v>1</v>
      </c>
      <c r="E48" s="26">
        <v>900</v>
      </c>
      <c r="F48" s="58">
        <v>12</v>
      </c>
      <c r="G48" s="83">
        <v>10800</v>
      </c>
    </row>
    <row r="49" spans="1:8" ht="13.5" customHeight="1">
      <c r="A49" s="36"/>
      <c r="B49" s="53" t="s">
        <v>122</v>
      </c>
      <c r="C49" s="69" t="s">
        <v>51</v>
      </c>
      <c r="D49" s="58">
        <v>1</v>
      </c>
      <c r="E49" s="26">
        <v>2200</v>
      </c>
      <c r="F49" s="59">
        <v>1</v>
      </c>
      <c r="G49" s="83">
        <v>2200</v>
      </c>
    </row>
    <row r="50" spans="1:8" ht="24.75" customHeight="1">
      <c r="A50" s="36"/>
      <c r="B50" s="53" t="s">
        <v>68</v>
      </c>
      <c r="C50" s="28" t="s">
        <v>28</v>
      </c>
      <c r="D50" s="26">
        <v>4394</v>
      </c>
      <c r="E50" s="26">
        <v>2.2000000000000002</v>
      </c>
      <c r="F50" s="59">
        <v>8</v>
      </c>
      <c r="G50" s="83">
        <v>77334.400000000009</v>
      </c>
    </row>
    <row r="51" spans="1:8" ht="17.25" customHeight="1">
      <c r="A51" s="36"/>
      <c r="B51" s="53" t="s">
        <v>63</v>
      </c>
      <c r="C51" s="28" t="s">
        <v>28</v>
      </c>
      <c r="D51" s="26">
        <v>3800</v>
      </c>
      <c r="E51" s="26">
        <v>3.4</v>
      </c>
      <c r="F51" s="59">
        <v>3</v>
      </c>
      <c r="G51" s="83">
        <v>38760</v>
      </c>
    </row>
    <row r="52" spans="1:8" ht="15" customHeight="1">
      <c r="A52" s="36"/>
      <c r="B52" s="52" t="s">
        <v>115</v>
      </c>
      <c r="C52" s="25" t="s">
        <v>51</v>
      </c>
      <c r="D52" s="26">
        <v>1</v>
      </c>
      <c r="E52" s="26">
        <v>900</v>
      </c>
      <c r="F52" s="59">
        <v>4</v>
      </c>
      <c r="G52" s="83">
        <v>3600</v>
      </c>
    </row>
    <row r="53" spans="1:8" ht="15" customHeight="1">
      <c r="A53" s="36"/>
      <c r="B53" s="52" t="s">
        <v>106</v>
      </c>
      <c r="C53" s="25" t="s">
        <v>64</v>
      </c>
      <c r="D53" s="26">
        <v>17</v>
      </c>
      <c r="E53" s="26">
        <v>1820</v>
      </c>
      <c r="F53" s="59">
        <v>1</v>
      </c>
      <c r="G53" s="83">
        <v>30940</v>
      </c>
    </row>
    <row r="54" spans="1:8" ht="15" customHeight="1">
      <c r="A54" s="36"/>
      <c r="B54" s="52" t="s">
        <v>116</v>
      </c>
      <c r="C54" s="25" t="s">
        <v>117</v>
      </c>
      <c r="D54" s="26">
        <v>1.5</v>
      </c>
      <c r="E54" s="26">
        <v>2800</v>
      </c>
      <c r="F54" s="59">
        <v>1</v>
      </c>
      <c r="G54" s="83">
        <v>4200</v>
      </c>
    </row>
    <row r="55" spans="1:8" ht="15" customHeight="1">
      <c r="A55" s="36"/>
      <c r="B55" s="52" t="s">
        <v>118</v>
      </c>
      <c r="C55" s="132" t="s">
        <v>52</v>
      </c>
      <c r="D55" s="26">
        <v>3</v>
      </c>
      <c r="E55" s="26">
        <v>1500</v>
      </c>
      <c r="F55" s="59">
        <v>1</v>
      </c>
      <c r="G55" s="83">
        <v>4500</v>
      </c>
    </row>
    <row r="56" spans="1:8" ht="15" customHeight="1">
      <c r="A56" s="36"/>
      <c r="B56" s="138" t="s">
        <v>119</v>
      </c>
      <c r="C56" s="132" t="s">
        <v>52</v>
      </c>
      <c r="D56" s="25">
        <v>3</v>
      </c>
      <c r="E56" s="25">
        <v>2000</v>
      </c>
      <c r="F56" s="59">
        <v>1</v>
      </c>
      <c r="G56" s="83">
        <v>6000</v>
      </c>
    </row>
    <row r="57" spans="1:8" ht="15" customHeight="1">
      <c r="A57" s="36"/>
      <c r="B57" s="53" t="s">
        <v>123</v>
      </c>
      <c r="C57" s="69" t="s">
        <v>51</v>
      </c>
      <c r="D57" s="137">
        <v>3.5</v>
      </c>
      <c r="E57" s="26">
        <v>3500</v>
      </c>
      <c r="F57" s="59">
        <v>1</v>
      </c>
      <c r="G57" s="83">
        <v>12250</v>
      </c>
    </row>
    <row r="58" spans="1:8" ht="15" customHeight="1">
      <c r="A58" s="36"/>
      <c r="B58" s="53"/>
      <c r="C58" s="25"/>
      <c r="D58" s="129"/>
      <c r="E58" s="26"/>
      <c r="F58" s="59"/>
      <c r="G58" s="83"/>
    </row>
    <row r="59" spans="1:8" ht="27.75" customHeight="1">
      <c r="A59" s="75"/>
      <c r="B59" s="76" t="s">
        <v>43</v>
      </c>
      <c r="C59" s="30"/>
      <c r="D59" s="30"/>
      <c r="E59" s="30"/>
      <c r="F59" s="30"/>
      <c r="G59" s="65">
        <v>1094215.3669999999</v>
      </c>
    </row>
    <row r="60" spans="1:8" hidden="1">
      <c r="A60" s="71"/>
      <c r="B60" s="71" t="s">
        <v>46</v>
      </c>
      <c r="C60" s="72"/>
      <c r="D60" s="73"/>
      <c r="E60" s="73"/>
      <c r="F60" s="74"/>
      <c r="G60" s="27"/>
    </row>
    <row r="61" spans="1:8">
      <c r="A61" s="139"/>
      <c r="B61" s="71" t="s">
        <v>126</v>
      </c>
      <c r="C61" s="28" t="s">
        <v>28</v>
      </c>
      <c r="D61" s="26">
        <v>5589.9</v>
      </c>
      <c r="E61" s="73"/>
      <c r="F61" s="140">
        <v>4</v>
      </c>
      <c r="G61" s="27">
        <v>25500.81</v>
      </c>
    </row>
    <row r="62" spans="1:8">
      <c r="A62" s="10"/>
      <c r="B62" s="40" t="s">
        <v>45</v>
      </c>
      <c r="C62" s="28" t="s">
        <v>28</v>
      </c>
      <c r="D62" s="26">
        <v>5589.9</v>
      </c>
      <c r="E62" s="63">
        <v>0.74</v>
      </c>
      <c r="F62" s="59">
        <v>12</v>
      </c>
      <c r="G62" s="81">
        <v>60869.42</v>
      </c>
    </row>
    <row r="63" spans="1:8">
      <c r="A63" s="10"/>
      <c r="B63" s="39" t="s">
        <v>44</v>
      </c>
      <c r="C63" s="28" t="s">
        <v>28</v>
      </c>
      <c r="D63" s="26">
        <v>5589.9</v>
      </c>
      <c r="E63" s="63">
        <v>0.1</v>
      </c>
      <c r="F63" s="59">
        <v>12</v>
      </c>
      <c r="G63" s="81">
        <v>16730.759999999998</v>
      </c>
      <c r="H63" s="125"/>
    </row>
    <row r="64" spans="1:8">
      <c r="A64" s="10"/>
      <c r="B64" s="39" t="s">
        <v>57</v>
      </c>
      <c r="C64" s="31"/>
      <c r="D64" s="32"/>
      <c r="E64" s="32"/>
      <c r="F64" s="32"/>
      <c r="G64" s="78">
        <v>1222817.1669999999</v>
      </c>
    </row>
    <row r="65" spans="1:9">
      <c r="A65" s="10"/>
      <c r="B65" s="66" t="s">
        <v>58</v>
      </c>
      <c r="C65" s="33"/>
      <c r="D65" s="34"/>
      <c r="E65" s="34"/>
      <c r="F65" s="79"/>
      <c r="G65" s="65"/>
    </row>
    <row r="66" spans="1:9">
      <c r="B66" s="17" t="s">
        <v>47</v>
      </c>
      <c r="C66" s="18"/>
      <c r="D66" s="18"/>
      <c r="E66" s="19"/>
      <c r="F66" s="20"/>
      <c r="G66" s="77">
        <v>1130614.5</v>
      </c>
    </row>
    <row r="67" spans="1:9">
      <c r="B67" s="130" t="s">
        <v>107</v>
      </c>
      <c r="C67" s="66"/>
      <c r="D67" s="66"/>
      <c r="E67" s="66"/>
      <c r="F67" s="66"/>
      <c r="G67" s="67">
        <v>400.6</v>
      </c>
      <c r="I67" s="125"/>
    </row>
    <row r="68" spans="1:9">
      <c r="B68" s="21" t="s">
        <v>127</v>
      </c>
      <c r="C68" s="22"/>
      <c r="D68" s="22"/>
      <c r="E68" s="23"/>
      <c r="F68" s="24"/>
      <c r="G68" s="78">
        <v>1222817.17</v>
      </c>
    </row>
    <row r="69" spans="1:9">
      <c r="B69" s="130" t="s">
        <v>128</v>
      </c>
      <c r="C69" s="66"/>
      <c r="D69" s="66"/>
      <c r="E69" s="66"/>
      <c r="F69" s="66"/>
      <c r="G69" s="67">
        <v>92603.269999999931</v>
      </c>
    </row>
    <row r="70" spans="1:9">
      <c r="C70" s="10"/>
      <c r="D70" s="10"/>
      <c r="E70" s="10"/>
      <c r="F70" s="10"/>
    </row>
    <row r="72" spans="1:9">
      <c r="B72" t="s">
        <v>65</v>
      </c>
    </row>
  </sheetData>
  <mergeCells count="11">
    <mergeCell ref="E16:E17"/>
    <mergeCell ref="E2:G2"/>
    <mergeCell ref="E3:G3"/>
    <mergeCell ref="E1:F1"/>
    <mergeCell ref="A5:F5"/>
    <mergeCell ref="A6:F6"/>
    <mergeCell ref="F16:F17"/>
    <mergeCell ref="A16:A17"/>
    <mergeCell ref="B16:B17"/>
    <mergeCell ref="C16:C17"/>
    <mergeCell ref="D16:D17"/>
  </mergeCells>
  <pageMargins left="0" right="0" top="0.35433070866141736" bottom="0.35433070866141736" header="0.31496062992125984" footer="0.31496062992125984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26"/>
  <sheetViews>
    <sheetView workbookViewId="0">
      <selection activeCell="H21" sqref="H21"/>
    </sheetView>
  </sheetViews>
  <sheetFormatPr defaultRowHeight="15"/>
  <cols>
    <col min="1" max="1" width="3.42578125" style="88" customWidth="1"/>
    <col min="2" max="2" width="25.140625" style="88" customWidth="1"/>
    <col min="3" max="3" width="29.42578125" style="88" customWidth="1"/>
    <col min="4" max="4" width="10.7109375" style="88" customWidth="1"/>
    <col min="5" max="5" width="7.5703125" style="88" customWidth="1"/>
    <col min="6" max="6" width="10.5703125" style="88" customWidth="1"/>
    <col min="7" max="7" width="4.42578125" style="88" customWidth="1"/>
    <col min="8" max="9" width="13.28515625" style="88" bestFit="1" customWidth="1"/>
    <col min="10" max="16384" width="9.140625" style="88"/>
  </cols>
  <sheetData>
    <row r="1" spans="1:9">
      <c r="C1" t="s">
        <v>16</v>
      </c>
      <c r="D1"/>
      <c r="E1"/>
      <c r="F1"/>
    </row>
    <row r="2" spans="1:9">
      <c r="C2" t="s">
        <v>69</v>
      </c>
      <c r="D2"/>
      <c r="E2"/>
      <c r="F2"/>
    </row>
    <row r="3" spans="1:9" ht="22.5" customHeight="1">
      <c r="C3" t="s">
        <v>70</v>
      </c>
      <c r="D3"/>
      <c r="E3"/>
      <c r="F3"/>
    </row>
    <row r="4" spans="1:9" ht="35.25" customHeight="1">
      <c r="B4" s="152" t="s">
        <v>129</v>
      </c>
      <c r="C4" s="152"/>
      <c r="D4" s="152"/>
      <c r="E4" s="152"/>
      <c r="F4" s="152"/>
    </row>
    <row r="5" spans="1:9">
      <c r="B5" s="152" t="s">
        <v>71</v>
      </c>
      <c r="C5" s="152"/>
      <c r="D5" s="152"/>
      <c r="E5" s="152"/>
      <c r="F5" s="89"/>
    </row>
    <row r="6" spans="1:9" ht="12.75" customHeight="1">
      <c r="B6" s="90" t="s">
        <v>72</v>
      </c>
      <c r="C6" s="90"/>
      <c r="D6" s="91"/>
      <c r="E6" s="86"/>
      <c r="F6" s="86">
        <v>5589.9</v>
      </c>
    </row>
    <row r="7" spans="1:9" ht="12" customHeight="1">
      <c r="B7" s="92" t="s">
        <v>73</v>
      </c>
      <c r="C7" s="92"/>
      <c r="D7" s="93"/>
      <c r="E7" s="94"/>
      <c r="F7" s="94">
        <v>15.6</v>
      </c>
      <c r="H7" s="95"/>
      <c r="I7" s="95"/>
    </row>
    <row r="8" spans="1:9" ht="12.75" customHeight="1">
      <c r="B8" s="90" t="s">
        <v>74</v>
      </c>
      <c r="C8" s="96"/>
      <c r="D8" s="97"/>
      <c r="E8" s="87"/>
      <c r="F8" s="87">
        <v>12</v>
      </c>
    </row>
    <row r="9" spans="1:9" ht="26.25" customHeight="1">
      <c r="A9" s="98" t="s">
        <v>75</v>
      </c>
      <c r="B9" s="98" t="s">
        <v>76</v>
      </c>
      <c r="C9" s="98" t="s">
        <v>77</v>
      </c>
      <c r="D9" s="99" t="s">
        <v>78</v>
      </c>
      <c r="E9" s="99" t="s">
        <v>79</v>
      </c>
      <c r="F9" s="100" t="s">
        <v>80</v>
      </c>
    </row>
    <row r="10" spans="1:9" ht="36.75" customHeight="1">
      <c r="A10" s="98">
        <v>1</v>
      </c>
      <c r="B10" s="100" t="s">
        <v>81</v>
      </c>
      <c r="C10" s="101" t="s">
        <v>82</v>
      </c>
      <c r="D10" s="100" t="s">
        <v>83</v>
      </c>
      <c r="E10" s="102">
        <v>3</v>
      </c>
      <c r="F10" s="103">
        <f>E10*F6*F8</f>
        <v>201236.39999999997</v>
      </c>
    </row>
    <row r="11" spans="1:9" ht="30" customHeight="1">
      <c r="A11" s="98">
        <v>2</v>
      </c>
      <c r="B11" s="104" t="s">
        <v>84</v>
      </c>
      <c r="C11" s="101" t="s">
        <v>85</v>
      </c>
      <c r="D11" s="100" t="s">
        <v>83</v>
      </c>
      <c r="E11" s="105">
        <v>1.54</v>
      </c>
      <c r="F11" s="103">
        <f>F6*E11*F8</f>
        <v>103301.352</v>
      </c>
    </row>
    <row r="12" spans="1:9" ht="39.75" customHeight="1">
      <c r="A12" s="98">
        <v>3</v>
      </c>
      <c r="B12" s="101" t="s">
        <v>86</v>
      </c>
      <c r="C12" s="101" t="s">
        <v>87</v>
      </c>
      <c r="D12" s="100" t="s">
        <v>83</v>
      </c>
      <c r="E12" s="106">
        <v>2.11</v>
      </c>
      <c r="F12" s="103">
        <f>F6*E12*F8</f>
        <v>141536.26799999998</v>
      </c>
      <c r="G12" s="95"/>
      <c r="H12" s="95"/>
    </row>
    <row r="13" spans="1:9" ht="37.5" customHeight="1">
      <c r="A13" s="98">
        <v>4</v>
      </c>
      <c r="B13" s="101" t="s">
        <v>88</v>
      </c>
      <c r="C13" s="101" t="s">
        <v>89</v>
      </c>
      <c r="D13" s="100" t="s">
        <v>83</v>
      </c>
      <c r="E13" s="106">
        <v>0.82</v>
      </c>
      <c r="F13" s="103">
        <f>E13*F6*F8</f>
        <v>55004.615999999995</v>
      </c>
      <c r="G13" s="95"/>
      <c r="H13" s="95"/>
    </row>
    <row r="14" spans="1:9" ht="39" customHeight="1">
      <c r="A14" s="98">
        <v>5</v>
      </c>
      <c r="B14" s="101" t="s">
        <v>90</v>
      </c>
      <c r="C14" s="101" t="s">
        <v>91</v>
      </c>
      <c r="D14" s="100" t="s">
        <v>83</v>
      </c>
      <c r="E14" s="106">
        <v>0.9</v>
      </c>
      <c r="F14" s="103">
        <f>F6*E14*F8</f>
        <v>60370.92</v>
      </c>
      <c r="G14" s="95"/>
      <c r="H14" s="95"/>
    </row>
    <row r="15" spans="1:9" ht="38.25" customHeight="1">
      <c r="A15" s="98">
        <v>6</v>
      </c>
      <c r="B15" s="101" t="s">
        <v>92</v>
      </c>
      <c r="C15" s="101" t="s">
        <v>93</v>
      </c>
      <c r="D15" s="100" t="s">
        <v>83</v>
      </c>
      <c r="E15" s="106">
        <v>2.64</v>
      </c>
      <c r="F15" s="103">
        <f>F6*E15*F8</f>
        <v>177088.03200000001</v>
      </c>
      <c r="G15" s="95"/>
      <c r="H15" s="95"/>
    </row>
    <row r="16" spans="1:9" ht="30" customHeight="1">
      <c r="A16" s="98">
        <v>7</v>
      </c>
      <c r="B16" s="101" t="s">
        <v>94</v>
      </c>
      <c r="C16" s="101" t="s">
        <v>95</v>
      </c>
      <c r="D16" s="100" t="s">
        <v>83</v>
      </c>
      <c r="E16" s="106">
        <v>0.17</v>
      </c>
      <c r="F16" s="103">
        <f>F6*E16*F8</f>
        <v>11403.396000000001</v>
      </c>
      <c r="G16" s="95"/>
      <c r="H16" s="95"/>
    </row>
    <row r="17" spans="1:8" ht="22.5">
      <c r="A17" s="98">
        <v>8</v>
      </c>
      <c r="B17" s="101" t="s">
        <v>96</v>
      </c>
      <c r="C17" s="101" t="s">
        <v>97</v>
      </c>
      <c r="D17" s="100" t="s">
        <v>83</v>
      </c>
      <c r="E17" s="106">
        <v>0.5</v>
      </c>
      <c r="F17" s="103">
        <f>F6*E17*F8</f>
        <v>33539.399999999994</v>
      </c>
      <c r="G17" s="95"/>
      <c r="H17" s="95"/>
    </row>
    <row r="18" spans="1:8" ht="33.75">
      <c r="A18" s="98">
        <v>9</v>
      </c>
      <c r="B18" s="101" t="s">
        <v>98</v>
      </c>
      <c r="C18" s="101" t="s">
        <v>99</v>
      </c>
      <c r="D18" s="100" t="s">
        <v>83</v>
      </c>
      <c r="E18" s="106">
        <v>1.1200000000000001</v>
      </c>
      <c r="F18" s="103">
        <f>F6*E18*F8</f>
        <v>75128.255999999994</v>
      </c>
      <c r="G18" s="95"/>
      <c r="H18" s="95"/>
    </row>
    <row r="19" spans="1:8" ht="45">
      <c r="A19" s="98">
        <v>10</v>
      </c>
      <c r="B19" s="101" t="s">
        <v>100</v>
      </c>
      <c r="C19" s="101" t="s">
        <v>99</v>
      </c>
      <c r="D19" s="100" t="s">
        <v>83</v>
      </c>
      <c r="E19" s="106">
        <v>2.2000000000000002</v>
      </c>
      <c r="F19" s="103">
        <f>F6*E19*F8</f>
        <v>147573.36000000002</v>
      </c>
      <c r="G19" s="95"/>
      <c r="H19" s="95"/>
    </row>
    <row r="20" spans="1:8">
      <c r="A20" s="107"/>
      <c r="B20" s="153" t="s">
        <v>130</v>
      </c>
      <c r="C20" s="153"/>
      <c r="D20" s="108"/>
      <c r="E20" s="109">
        <v>15.6</v>
      </c>
      <c r="F20" s="110">
        <f>SUM(F10:F19)</f>
        <v>1006181.9999999999</v>
      </c>
      <c r="H20" s="95"/>
    </row>
    <row r="21" spans="1:8">
      <c r="A21" s="111">
        <v>11</v>
      </c>
      <c r="B21" s="154" t="s">
        <v>101</v>
      </c>
      <c r="C21" s="154"/>
      <c r="D21" s="100" t="s">
        <v>83</v>
      </c>
      <c r="E21" s="112">
        <v>0.1</v>
      </c>
      <c r="F21" s="113">
        <f>E21*F6*F8</f>
        <v>6707.88</v>
      </c>
    </row>
    <row r="22" spans="1:8">
      <c r="A22" s="111">
        <v>12</v>
      </c>
      <c r="B22" s="154" t="s">
        <v>45</v>
      </c>
      <c r="C22" s="154"/>
      <c r="D22" s="100" t="s">
        <v>83</v>
      </c>
      <c r="E22" s="112">
        <v>0.74</v>
      </c>
      <c r="F22" s="113">
        <f>E22*F6*F8</f>
        <v>49638.311999999998</v>
      </c>
    </row>
    <row r="23" spans="1:8">
      <c r="A23" s="114"/>
      <c r="B23" s="115"/>
      <c r="C23" s="116" t="s">
        <v>102</v>
      </c>
      <c r="D23" s="117" t="s">
        <v>83</v>
      </c>
      <c r="E23" s="118">
        <f>E20+E21+E22</f>
        <v>16.439999999999998</v>
      </c>
      <c r="F23" s="118">
        <f>F20+F21+F22</f>
        <v>1062528.1919999998</v>
      </c>
    </row>
    <row r="24" spans="1:8">
      <c r="A24" s="119"/>
      <c r="B24" s="120"/>
      <c r="C24" s="120"/>
      <c r="D24" s="121"/>
      <c r="E24" s="121"/>
      <c r="F24" s="122"/>
    </row>
    <row r="25" spans="1:8">
      <c r="B25" s="123" t="s">
        <v>103</v>
      </c>
      <c r="C25" s="123"/>
      <c r="D25" s="120"/>
    </row>
    <row r="26" spans="1:8">
      <c r="B26" s="124" t="s">
        <v>104</v>
      </c>
      <c r="C26" s="151" t="s">
        <v>105</v>
      </c>
      <c r="D26" s="151"/>
      <c r="E26" s="151"/>
      <c r="F26" s="151"/>
    </row>
  </sheetData>
  <mergeCells count="6">
    <mergeCell ref="C26:F26"/>
    <mergeCell ref="B4:F4"/>
    <mergeCell ref="B5:E5"/>
    <mergeCell ref="B20:C20"/>
    <mergeCell ref="B21:C21"/>
    <mergeCell ref="B22:C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отчет</vt:lpstr>
      <vt:lpstr>план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2024-02-29T06:33:43Z</dcterms:modified>
</cp:coreProperties>
</file>